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<sst xmlns="http://schemas.openxmlformats.org/spreadsheetml/2006/main" count="273" uniqueCount="82">
  <si>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</si>
  <si>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</si>
  <si>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</si>
  <si>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</si>
  <si>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</si>
  <si>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</si>
  <si>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</si>
  <si>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</si>
  <si>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</si>
  <si>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</si>
  <si>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</si>
  <si>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</si>
  <si>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</si>
  <si>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</si>
  <si>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</si>
  <si>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</si>
  <si>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</si>
  <si>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</si>
  <si>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</si>
  <si>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</si>
  <si>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</si>
  <si>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</si>
  <si>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</si>
  <si>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</si>
  <si>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</si>
  <si>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</si>
  <si>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</si>
  <si>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</si>
  <si>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</si>
  <si>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</si>
  <si>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</si>
  <si>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</si>
  <si>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</si>
  <si>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</si>
  <si>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</si>
  <si>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</si>
  <si>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</si>
  <si>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</si>
  <si>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</si>
  <si>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</si>
  <si>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</si>
  <si>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</si>
  <si>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</si>
  <si>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</si>
  <si>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</si>
  <si>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</si>
  <si>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</si>
  <si>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</si>
  <si>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</si>
  <si>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</si>
  <si>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</si>
  <si>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</si>
  <si>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</si>
  <si>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</si>
  <si>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</si>
  <si>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</si>
  <si>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</si>
  <si>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</si>
  <si>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</si>
  <si>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</si>
  <si>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</si>
  <si>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</si>
  <si>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</si>
  <si>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</si>
  <si>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</si>
  <si>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</si>
  <si>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</si>
  <si>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</si>
  <si>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</si>
  <si>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</si>
  <si>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</si>
  <si>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</si>
  <si>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</si>
  <si>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</si>
  <si>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</si>
  <si>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</si>
  <si>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</si>
  <si>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</si>
  <si>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NOMBRE</t>
  </si>
  <si>
    <t>SALARIO QUINCENAL</t>
  </si>
  <si>
    <t>PARTE PROPORCIONAL DE AGUINALDO</t>
  </si>
  <si>
    <t>PERIODO EXTRAORDINARIO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</si>
</sst>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0" fontId="3" fillId="0" borderId="25" xfId="51" applyFont="1" applyFill="1" applyBorder="1" applyAlignment="1">
      <alignment vertical="center"/>
      <protection/>
    </xf>
    <xf numFmtId="0" fontId="3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64" fontId="3" fillId="0" borderId="25" xfId="46" applyFont="1" applyFill="1" applyBorder="1" applyAlignment="1" applyProtection="1">
      <alignment vertic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4" fontId="9" fillId="0" borderId="25" xfId="46" applyNumberFormat="1" applyFont="1" applyFill="1" applyBorder="1" applyAlignment="1" applyProtection="1">
      <alignment horizontal="center" vertical="center"/>
      <protection/>
    </xf>
    <xf numFmtId="0" fontId="9" fillId="0" borderId="25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24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0" xfId="46" applyFont="1" applyFill="1" applyBorder="1" applyAlignment="1" applyProtection="1">
      <alignment/>
      <protection/>
    </xf>
    <xf numFmtId="164" fontId="3" fillId="0" borderId="30" xfId="46" applyFont="1" applyFill="1" applyBorder="1" applyAlignment="1" applyProtection="1">
      <alignment horizontal="center"/>
      <protection/>
    </xf>
    <xf numFmtId="164" fontId="3" fillId="0" borderId="31" xfId="46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 horizontal="center"/>
      <protection/>
    </xf>
    <xf numFmtId="0" fontId="3" fillId="0" borderId="25" xfId="51" applyFont="1" applyFill="1" applyBorder="1" applyAlignment="1">
      <alignment vertical="center" wrapText="1"/>
      <protection/>
    </xf>
    <xf numFmtId="0" fontId="3" fillId="0" borderId="25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3" fillId="0" borderId="28" xfId="51" applyFont="1" applyBorder="1" applyAlignment="1">
      <alignment vertic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3" fontId="3" fillId="33" borderId="25" xfId="0" applyNumberFormat="1" applyFont="1" applyFill="1" applyBorder="1" applyAlignment="1">
      <alignment horizontal="center"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vertical="center"/>
    </xf>
    <xf numFmtId="164" fontId="9" fillId="0" borderId="25" xfId="46" applyNumberFormat="1" applyFont="1" applyFill="1" applyBorder="1" applyAlignment="1" applyProtection="1">
      <alignment vertical="center"/>
      <protection/>
    </xf>
    <xf numFmtId="0" fontId="2" fillId="0" borderId="35" xfId="0" applyFont="1" applyBorder="1" applyAlignment="1">
      <alignment/>
    </xf>
    <xf numFmtId="164" fontId="0" fillId="0" borderId="35" xfId="46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38" borderId="0" xfId="0" applyFont="1" applyFill="1" applyAlignment="1">
      <alignment horizontal="center" vertical="center" wrapText="1"/>
    </xf>
    <xf numFmtId="0" fontId="12" fillId="39" borderId="0" xfId="0" applyFont="1" applyFill="1" applyBorder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/>
    </xf>
    <xf numFmtId="0" fontId="9" fillId="38" borderId="25" xfId="51" applyFont="1" applyFill="1" applyBorder="1" applyAlignment="1">
      <alignment vertical="center"/>
      <protection/>
    </xf>
    <xf numFmtId="0" fontId="3" fillId="38" borderId="25" xfId="51" applyFont="1" applyFill="1" applyBorder="1" applyAlignment="1">
      <alignment vertical="center" wrapText="1"/>
      <protection/>
    </xf>
    <xf numFmtId="164" fontId="9" fillId="38" borderId="25" xfId="46" applyNumberFormat="1" applyFont="1" applyFill="1" applyBorder="1" applyAlignment="1" applyProtection="1">
      <alignment horizontal="center" vertical="center"/>
      <protection/>
    </xf>
    <xf numFmtId="0" fontId="3" fillId="38" borderId="25" xfId="51" applyFont="1" applyFill="1" applyBorder="1" applyAlignment="1">
      <alignment vertical="center"/>
      <protection/>
    </xf>
    <xf numFmtId="0" fontId="9" fillId="38" borderId="25" xfId="0" applyFont="1" applyFill="1" applyBorder="1" applyAlignment="1">
      <alignment vertical="center"/>
    </xf>
    <xf numFmtId="43" fontId="0" fillId="0" borderId="25" xfId="0" applyNumberFormat="1" applyBorder="1" applyAlignment="1">
      <alignment/>
    </xf>
    <xf numFmtId="43" fontId="0" fillId="38" borderId="25" xfId="0" applyNumberForma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40" borderId="38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2" fillId="0" borderId="24" xfId="46" applyFont="1" applyFill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2">
      <selection activeCell="G13" sqref="G13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0" t="s">
        <v>0</v>
      </c>
      <c r="D1" s="130"/>
      <c r="E1" s="130"/>
      <c r="F1" s="130"/>
      <c r="G1" s="130"/>
      <c r="H1" s="3"/>
      <c r="I1" s="3"/>
      <c r="J1" s="3"/>
      <c r="K1" s="3"/>
    </row>
    <row r="2" spans="1:11" ht="15.75" customHeight="1">
      <c r="A2" s="3"/>
      <c r="B2" s="3"/>
      <c r="C2" s="131" t="s">
        <v>1</v>
      </c>
      <c r="D2" s="131"/>
      <c r="E2" s="131"/>
      <c r="F2" s="131"/>
      <c r="G2" s="131"/>
      <c r="H2" s="3"/>
      <c r="I2" s="3"/>
      <c r="J2" s="3"/>
      <c r="K2" s="4" t="s">
        <v>2</v>
      </c>
    </row>
    <row r="3" spans="1:11" ht="17.25" customHeight="1">
      <c r="A3" s="3"/>
      <c r="B3" s="3"/>
      <c r="C3" s="127" t="s">
        <v>81</v>
      </c>
      <c r="D3" s="127"/>
      <c r="E3" s="127"/>
      <c r="F3" s="127"/>
      <c r="G3" s="127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0" t="s">
        <v>4</v>
      </c>
      <c r="E6" s="140"/>
      <c r="F6" s="129"/>
      <c r="G6" s="129"/>
      <c r="H6" s="129"/>
      <c r="I6" s="129"/>
      <c r="J6" s="11"/>
      <c r="K6" s="12"/>
    </row>
    <row r="7" spans="1:11" s="14" customFormat="1" ht="15" customHeight="1">
      <c r="A7" s="13" t="s">
        <v>5</v>
      </c>
      <c r="B7" s="132" t="s">
        <v>6</v>
      </c>
      <c r="C7" s="133" t="s">
        <v>7</v>
      </c>
      <c r="D7" s="126" t="s">
        <v>8</v>
      </c>
      <c r="E7" s="124" t="s">
        <v>9</v>
      </c>
      <c r="F7" s="126" t="s">
        <v>10</v>
      </c>
      <c r="G7" s="126" t="s">
        <v>11</v>
      </c>
      <c r="H7" s="126" t="s">
        <v>9</v>
      </c>
      <c r="I7" s="126" t="s">
        <v>12</v>
      </c>
      <c r="J7" s="126" t="s">
        <v>13</v>
      </c>
      <c r="K7" s="126" t="s">
        <v>14</v>
      </c>
    </row>
    <row r="8" spans="1:11" ht="12" customHeight="1">
      <c r="A8" s="15" t="s">
        <v>15</v>
      </c>
      <c r="B8" s="132"/>
      <c r="C8" s="133"/>
      <c r="D8" s="126"/>
      <c r="E8" s="124"/>
      <c r="F8" s="126"/>
      <c r="G8" s="126"/>
      <c r="H8" s="126"/>
      <c r="I8" s="126"/>
      <c r="J8" s="126"/>
      <c r="K8" s="126"/>
    </row>
    <row r="9" spans="1:11" ht="15.75" customHeight="1">
      <c r="A9" s="85"/>
      <c r="B9" s="86" t="s">
        <v>16</v>
      </c>
      <c r="C9" s="87"/>
      <c r="D9" s="88">
        <v>7301</v>
      </c>
      <c r="E9" s="8"/>
      <c r="F9" s="89"/>
      <c r="G9" s="90"/>
      <c r="H9" s="36"/>
      <c r="I9" s="91"/>
      <c r="J9" s="92"/>
      <c r="K9" s="16"/>
    </row>
    <row r="10" spans="1:12" ht="33" customHeight="1">
      <c r="A10" s="63">
        <v>102</v>
      </c>
      <c r="B10" s="82" t="s">
        <v>21</v>
      </c>
      <c r="C10" s="75" t="s">
        <v>18</v>
      </c>
      <c r="D10" s="81">
        <f>Hoja1!E2</f>
        <v>8236.7</v>
      </c>
      <c r="E10" s="69"/>
      <c r="F10" s="68"/>
      <c r="G10" s="70"/>
      <c r="H10" s="70"/>
      <c r="I10" s="70"/>
      <c r="J10" s="69">
        <f aca="true" t="shared" si="0" ref="J10:J24">SUM(D10:E10)-SUM(F10:I10)</f>
        <v>8236.7</v>
      </c>
      <c r="K10" s="17"/>
      <c r="L10">
        <v>1</v>
      </c>
    </row>
    <row r="11" spans="1:12" ht="33" customHeight="1">
      <c r="A11" s="63">
        <v>102</v>
      </c>
      <c r="B11" s="64" t="s">
        <v>52</v>
      </c>
      <c r="C11" s="75" t="s">
        <v>18</v>
      </c>
      <c r="D11" s="81">
        <f>Hoja1!E3</f>
        <v>5203.3</v>
      </c>
      <c r="E11" s="69"/>
      <c r="F11" s="68"/>
      <c r="G11" s="70"/>
      <c r="H11" s="70"/>
      <c r="I11" s="70"/>
      <c r="J11" s="69">
        <f t="shared" si="0"/>
        <v>5203.3</v>
      </c>
      <c r="K11" s="17"/>
      <c r="L11">
        <v>1</v>
      </c>
    </row>
    <row r="12" spans="1:12" ht="33" customHeight="1">
      <c r="A12" s="63">
        <v>102</v>
      </c>
      <c r="B12" s="75" t="s">
        <v>38</v>
      </c>
      <c r="C12" s="74" t="s">
        <v>18</v>
      </c>
      <c r="D12" s="81">
        <f>Hoja1!E4</f>
        <v>5203.3</v>
      </c>
      <c r="E12" s="69"/>
      <c r="F12" s="68"/>
      <c r="G12" s="70"/>
      <c r="H12" s="70"/>
      <c r="I12" s="70"/>
      <c r="J12" s="69">
        <f t="shared" si="0"/>
        <v>5203.3</v>
      </c>
      <c r="K12" s="17"/>
      <c r="L12">
        <v>1</v>
      </c>
    </row>
    <row r="13" spans="1:12" ht="33" customHeight="1">
      <c r="A13" s="63">
        <v>102</v>
      </c>
      <c r="B13" s="82" t="s">
        <v>19</v>
      </c>
      <c r="C13" s="75" t="s">
        <v>18</v>
      </c>
      <c r="D13" s="81">
        <f>Hoja1!E5</f>
        <v>6816.7</v>
      </c>
      <c r="E13" s="69"/>
      <c r="F13" s="68"/>
      <c r="G13" s="70"/>
      <c r="H13" s="70"/>
      <c r="I13" s="70"/>
      <c r="J13" s="69">
        <f t="shared" si="0"/>
        <v>6816.7</v>
      </c>
      <c r="K13" s="17"/>
      <c r="L13">
        <v>1</v>
      </c>
    </row>
    <row r="14" spans="1:12" ht="33" customHeight="1">
      <c r="A14" s="63">
        <v>102</v>
      </c>
      <c r="B14" s="82" t="s">
        <v>17</v>
      </c>
      <c r="C14" s="82" t="s">
        <v>18</v>
      </c>
      <c r="D14" s="81">
        <f>Hoja1!E6</f>
        <v>4596.7</v>
      </c>
      <c r="E14" s="69"/>
      <c r="F14" s="68"/>
      <c r="G14" s="70"/>
      <c r="H14" s="70"/>
      <c r="I14" s="70"/>
      <c r="J14" s="69">
        <f t="shared" si="0"/>
        <v>4596.7</v>
      </c>
      <c r="K14" s="17"/>
      <c r="L14">
        <v>1</v>
      </c>
    </row>
    <row r="15" spans="1:12" ht="33" customHeight="1">
      <c r="A15" s="63">
        <v>102</v>
      </c>
      <c r="B15" s="82" t="s">
        <v>25</v>
      </c>
      <c r="C15" s="82" t="s">
        <v>18</v>
      </c>
      <c r="D15" s="81">
        <f>Hoja1!E7</f>
        <v>6940</v>
      </c>
      <c r="E15" s="69"/>
      <c r="F15" s="68"/>
      <c r="G15" s="70"/>
      <c r="H15" s="70"/>
      <c r="I15" s="70"/>
      <c r="J15" s="69">
        <f t="shared" si="0"/>
        <v>6940</v>
      </c>
      <c r="K15" s="17"/>
      <c r="L15">
        <v>1</v>
      </c>
    </row>
    <row r="16" spans="1:12" ht="33" customHeight="1">
      <c r="A16" s="63">
        <v>102</v>
      </c>
      <c r="B16" s="82" t="s">
        <v>32</v>
      </c>
      <c r="C16" s="93" t="s">
        <v>31</v>
      </c>
      <c r="D16" s="81">
        <f>Hoja1!E8</f>
        <v>7950</v>
      </c>
      <c r="E16" s="69"/>
      <c r="F16" s="69"/>
      <c r="G16" s="69"/>
      <c r="H16" s="70"/>
      <c r="I16" s="70"/>
      <c r="J16" s="65">
        <f t="shared" si="0"/>
        <v>7950</v>
      </c>
      <c r="K16" s="37"/>
      <c r="L16">
        <v>1</v>
      </c>
    </row>
    <row r="17" spans="1:12" ht="33" customHeight="1">
      <c r="A17" s="94">
        <v>102</v>
      </c>
      <c r="B17" s="75" t="s">
        <v>28</v>
      </c>
      <c r="C17" s="74" t="s">
        <v>18</v>
      </c>
      <c r="D17" s="81">
        <f>Hoja1!E9</f>
        <v>5463.3</v>
      </c>
      <c r="E17" s="69"/>
      <c r="F17" s="95"/>
      <c r="G17" s="69"/>
      <c r="H17" s="70"/>
      <c r="I17" s="69"/>
      <c r="J17" s="69">
        <f t="shared" si="0"/>
        <v>5463.3</v>
      </c>
      <c r="K17" s="84"/>
      <c r="L17">
        <v>1</v>
      </c>
    </row>
    <row r="18" spans="1:12" ht="33" customHeight="1">
      <c r="A18" s="63">
        <v>102</v>
      </c>
      <c r="B18" s="82" t="s">
        <v>22</v>
      </c>
      <c r="C18" s="75" t="s">
        <v>18</v>
      </c>
      <c r="D18" s="81">
        <f>Hoja1!E10</f>
        <v>8236.7</v>
      </c>
      <c r="E18" s="69"/>
      <c r="F18" s="69"/>
      <c r="G18" s="70"/>
      <c r="H18" s="70"/>
      <c r="I18" s="70"/>
      <c r="J18" s="69">
        <f t="shared" si="0"/>
        <v>8236.7</v>
      </c>
      <c r="K18" s="37"/>
      <c r="L18">
        <v>1</v>
      </c>
    </row>
    <row r="19" spans="1:12" ht="33" customHeight="1">
      <c r="A19" s="63">
        <v>102</v>
      </c>
      <c r="B19" s="93" t="s">
        <v>65</v>
      </c>
      <c r="C19" s="75" t="s">
        <v>18</v>
      </c>
      <c r="D19" s="81">
        <f>Hoja1!E11</f>
        <v>5726.7</v>
      </c>
      <c r="E19" s="69"/>
      <c r="F19" s="69"/>
      <c r="G19" s="70"/>
      <c r="H19" s="69"/>
      <c r="I19" s="70"/>
      <c r="J19" s="69">
        <f t="shared" si="0"/>
        <v>5726.7</v>
      </c>
      <c r="K19" s="72"/>
      <c r="L19">
        <v>1</v>
      </c>
    </row>
    <row r="20" spans="1:12" ht="33.75" customHeight="1">
      <c r="A20" s="63">
        <v>102</v>
      </c>
      <c r="B20" s="82" t="s">
        <v>20</v>
      </c>
      <c r="C20" s="75" t="s">
        <v>18</v>
      </c>
      <c r="D20" s="81">
        <f>Hoja1!E12</f>
        <v>8246.7</v>
      </c>
      <c r="E20" s="70"/>
      <c r="F20" s="68"/>
      <c r="G20" s="70"/>
      <c r="H20" s="70"/>
      <c r="I20" s="70"/>
      <c r="J20" s="69">
        <f t="shared" si="0"/>
        <v>8246.7</v>
      </c>
      <c r="K20" s="18"/>
      <c r="L20">
        <v>1</v>
      </c>
    </row>
    <row r="21" spans="1:12" ht="33.75" customHeight="1">
      <c r="A21" s="63">
        <v>102</v>
      </c>
      <c r="B21" s="82" t="s">
        <v>23</v>
      </c>
      <c r="C21" s="75" t="s">
        <v>18</v>
      </c>
      <c r="D21" s="81">
        <f>Hoja1!E13</f>
        <v>8246.7</v>
      </c>
      <c r="E21" s="70"/>
      <c r="F21" s="68"/>
      <c r="G21" s="70"/>
      <c r="H21" s="70"/>
      <c r="I21" s="70"/>
      <c r="J21" s="69">
        <f t="shared" si="0"/>
        <v>8246.7</v>
      </c>
      <c r="K21" s="19"/>
      <c r="L21">
        <v>1</v>
      </c>
    </row>
    <row r="22" spans="1:12" ht="33.75" customHeight="1">
      <c r="A22" s="63">
        <v>102</v>
      </c>
      <c r="B22" s="74" t="s">
        <v>24</v>
      </c>
      <c r="C22" s="74" t="s">
        <v>18</v>
      </c>
      <c r="D22" s="81">
        <f>Hoja1!E14</f>
        <v>10810</v>
      </c>
      <c r="E22" s="70"/>
      <c r="F22" s="68"/>
      <c r="G22" s="70"/>
      <c r="H22" s="70"/>
      <c r="I22" s="70"/>
      <c r="J22" s="69">
        <f t="shared" si="0"/>
        <v>10810</v>
      </c>
      <c r="K22" s="19"/>
      <c r="L22">
        <v>1</v>
      </c>
    </row>
    <row r="23" spans="1:12" ht="33.75" customHeight="1">
      <c r="A23" s="63">
        <v>102</v>
      </c>
      <c r="B23" s="93" t="s">
        <v>66</v>
      </c>
      <c r="C23" s="93" t="s">
        <v>27</v>
      </c>
      <c r="D23" s="81">
        <f>Hoja1!E15</f>
        <v>4116.7</v>
      </c>
      <c r="E23" s="69"/>
      <c r="F23" s="68"/>
      <c r="G23" s="70"/>
      <c r="H23" s="70"/>
      <c r="I23" s="70"/>
      <c r="J23" s="69">
        <f t="shared" si="0"/>
        <v>4116.7</v>
      </c>
      <c r="K23" s="73"/>
      <c r="L23">
        <v>1</v>
      </c>
    </row>
    <row r="24" spans="1:12" ht="33.75" customHeight="1">
      <c r="A24" s="63">
        <v>102</v>
      </c>
      <c r="B24" s="82" t="s">
        <v>34</v>
      </c>
      <c r="C24" s="93" t="s">
        <v>27</v>
      </c>
      <c r="D24" s="81">
        <f>Hoja1!E16</f>
        <v>1715</v>
      </c>
      <c r="E24" s="69"/>
      <c r="F24" s="68"/>
      <c r="G24" s="70"/>
      <c r="H24" s="70"/>
      <c r="I24" s="70"/>
      <c r="J24" s="69">
        <f t="shared" si="0"/>
        <v>1715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97508.49999999999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97508.49999999999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0" t="s">
        <v>0</v>
      </c>
      <c r="D28" s="130"/>
      <c r="E28" s="130"/>
      <c r="F28" s="130"/>
      <c r="G28" s="130"/>
      <c r="H28" s="3"/>
      <c r="I28" s="3"/>
      <c r="J28" s="3"/>
      <c r="K28" s="3"/>
    </row>
    <row r="29" spans="1:11" ht="17.25" customHeight="1">
      <c r="A29" s="3"/>
      <c r="B29" s="3"/>
      <c r="C29" s="131" t="s">
        <v>1</v>
      </c>
      <c r="D29" s="131"/>
      <c r="E29" s="131"/>
      <c r="F29" s="131"/>
      <c r="G29" s="131"/>
      <c r="H29" s="3"/>
      <c r="I29" s="3"/>
      <c r="J29" s="3"/>
      <c r="K29" s="4" t="s">
        <v>36</v>
      </c>
    </row>
    <row r="30" spans="1:11" ht="18" customHeight="1">
      <c r="A30" s="3"/>
      <c r="B30" s="3"/>
      <c r="C30" s="127" t="s">
        <v>81</v>
      </c>
      <c r="D30" s="127"/>
      <c r="E30" s="127"/>
      <c r="F30" s="127"/>
      <c r="G30" s="127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4" t="s">
        <v>4</v>
      </c>
      <c r="E32" s="134"/>
      <c r="F32" s="129"/>
      <c r="G32" s="129"/>
      <c r="H32" s="129"/>
      <c r="I32" s="129"/>
      <c r="J32" s="11"/>
      <c r="K32" s="12"/>
    </row>
    <row r="33" spans="1:11" ht="18" customHeight="1">
      <c r="A33" s="13" t="s">
        <v>5</v>
      </c>
      <c r="B33" s="132" t="s">
        <v>6</v>
      </c>
      <c r="C33" s="135" t="s">
        <v>7</v>
      </c>
      <c r="D33" s="126" t="s">
        <v>8</v>
      </c>
      <c r="E33" s="126" t="s">
        <v>9</v>
      </c>
      <c r="F33" s="126" t="s">
        <v>10</v>
      </c>
      <c r="G33" s="126" t="s">
        <v>11</v>
      </c>
      <c r="H33" s="126" t="s">
        <v>9</v>
      </c>
      <c r="I33" s="126" t="s">
        <v>12</v>
      </c>
      <c r="J33" s="126" t="s">
        <v>13</v>
      </c>
      <c r="K33" s="126" t="s">
        <v>14</v>
      </c>
    </row>
    <row r="34" spans="1:11" ht="17.25" customHeight="1" thickBot="1">
      <c r="A34" s="15" t="s">
        <v>15</v>
      </c>
      <c r="B34" s="132"/>
      <c r="C34" s="135"/>
      <c r="D34" s="126"/>
      <c r="E34" s="126"/>
      <c r="F34" s="126"/>
      <c r="G34" s="126"/>
      <c r="H34" s="126"/>
      <c r="I34" s="126"/>
      <c r="J34" s="126"/>
      <c r="K34" s="126"/>
    </row>
    <row r="35" spans="1:11" ht="13.5" thickBot="1">
      <c r="A35" s="85"/>
      <c r="B35" s="100" t="s">
        <v>16</v>
      </c>
      <c r="C35" s="101"/>
      <c r="D35" s="88">
        <v>7301</v>
      </c>
      <c r="E35" s="91"/>
      <c r="F35" s="102"/>
      <c r="G35" s="103"/>
      <c r="H35" s="104"/>
      <c r="I35" s="91"/>
      <c r="J35" s="105"/>
      <c r="K35" s="30"/>
    </row>
    <row r="36" spans="1:12" ht="33" customHeight="1">
      <c r="A36" s="63">
        <v>102</v>
      </c>
      <c r="B36" s="93" t="s">
        <v>62</v>
      </c>
      <c r="C36" s="93" t="s">
        <v>27</v>
      </c>
      <c r="D36" s="81">
        <f>Hoja1!E17</f>
        <v>4113.3</v>
      </c>
      <c r="E36" s="69"/>
      <c r="F36" s="69"/>
      <c r="G36" s="69"/>
      <c r="H36" s="69"/>
      <c r="I36" s="70"/>
      <c r="J36" s="65">
        <f aca="true" t="shared" si="1" ref="J36:J47">SUM(D36:E36)-SUM(F36:I36)</f>
        <v>4113.3</v>
      </c>
      <c r="K36" s="96"/>
      <c r="L36">
        <v>1</v>
      </c>
    </row>
    <row r="37" spans="1:12" ht="33" customHeight="1">
      <c r="A37" s="63">
        <v>102</v>
      </c>
      <c r="B37" s="82" t="s">
        <v>29</v>
      </c>
      <c r="C37" s="93" t="s">
        <v>27</v>
      </c>
      <c r="D37" s="81">
        <f>Hoja1!E18</f>
        <v>3216.7</v>
      </c>
      <c r="E37" s="69"/>
      <c r="F37" s="69"/>
      <c r="G37" s="70"/>
      <c r="H37" s="69"/>
      <c r="I37" s="70"/>
      <c r="J37" s="65">
        <f t="shared" si="1"/>
        <v>3216.7</v>
      </c>
      <c r="K37" s="96"/>
      <c r="L37">
        <v>1</v>
      </c>
    </row>
    <row r="38" spans="1:12" ht="33" customHeight="1">
      <c r="A38" s="63">
        <v>102</v>
      </c>
      <c r="B38" s="93" t="s">
        <v>64</v>
      </c>
      <c r="C38" s="93" t="s">
        <v>27</v>
      </c>
      <c r="D38" s="81">
        <f>Hoja1!E19</f>
        <v>4766.7</v>
      </c>
      <c r="E38" s="69"/>
      <c r="F38" s="69"/>
      <c r="G38" s="70"/>
      <c r="H38" s="69"/>
      <c r="I38" s="70"/>
      <c r="J38" s="65">
        <f t="shared" si="1"/>
        <v>4766.7</v>
      </c>
      <c r="K38" s="96"/>
      <c r="L38">
        <v>1</v>
      </c>
    </row>
    <row r="39" spans="1:12" ht="33" customHeight="1">
      <c r="A39" s="63">
        <v>102</v>
      </c>
      <c r="B39" s="74" t="s">
        <v>26</v>
      </c>
      <c r="C39" s="93" t="s">
        <v>27</v>
      </c>
      <c r="D39" s="81">
        <f>Hoja1!E20</f>
        <v>2583.3</v>
      </c>
      <c r="E39" s="69"/>
      <c r="F39" s="68"/>
      <c r="G39" s="70"/>
      <c r="H39" s="70"/>
      <c r="I39" s="70"/>
      <c r="J39" s="69">
        <f t="shared" si="1"/>
        <v>2583.3</v>
      </c>
      <c r="K39" s="97"/>
      <c r="L39">
        <v>1</v>
      </c>
    </row>
    <row r="40" spans="1:12" ht="33" customHeight="1">
      <c r="A40" s="63">
        <v>102</v>
      </c>
      <c r="B40" s="93" t="s">
        <v>63</v>
      </c>
      <c r="C40" s="93" t="s">
        <v>54</v>
      </c>
      <c r="D40" s="81">
        <f>Hoja1!E21</f>
        <v>12046.7</v>
      </c>
      <c r="E40" s="69"/>
      <c r="F40" s="68"/>
      <c r="G40" s="70"/>
      <c r="H40" s="70"/>
      <c r="I40" s="70"/>
      <c r="J40" s="69">
        <f t="shared" si="1"/>
        <v>12046.7</v>
      </c>
      <c r="K40" s="17"/>
      <c r="L40">
        <v>1</v>
      </c>
    </row>
    <row r="41" spans="1:12" ht="33" customHeight="1">
      <c r="A41" s="63">
        <v>102</v>
      </c>
      <c r="B41" s="64" t="s">
        <v>59</v>
      </c>
      <c r="C41" s="64" t="s">
        <v>54</v>
      </c>
      <c r="D41" s="81">
        <f>Hoja1!E22</f>
        <v>19826.7</v>
      </c>
      <c r="E41" s="69"/>
      <c r="F41" s="68"/>
      <c r="G41" s="70"/>
      <c r="H41" s="70"/>
      <c r="I41" s="70"/>
      <c r="J41" s="69">
        <f t="shared" si="1"/>
        <v>19826.7</v>
      </c>
      <c r="K41" s="17"/>
      <c r="L41">
        <v>1</v>
      </c>
    </row>
    <row r="42" spans="1:12" ht="33" customHeight="1">
      <c r="A42" s="63">
        <v>102</v>
      </c>
      <c r="B42" s="64" t="s">
        <v>75</v>
      </c>
      <c r="C42" s="75" t="s">
        <v>54</v>
      </c>
      <c r="D42" s="81">
        <f>Hoja1!E23</f>
        <v>10433.3</v>
      </c>
      <c r="E42" s="69"/>
      <c r="F42" s="68"/>
      <c r="G42" s="70"/>
      <c r="H42" s="70"/>
      <c r="I42" s="70"/>
      <c r="J42" s="69">
        <f t="shared" si="1"/>
        <v>10433.3</v>
      </c>
      <c r="K42" s="17"/>
      <c r="L42">
        <v>1</v>
      </c>
    </row>
    <row r="43" spans="1:12" ht="33" customHeight="1">
      <c r="A43" s="63">
        <v>102</v>
      </c>
      <c r="B43" s="75" t="s">
        <v>56</v>
      </c>
      <c r="C43" s="75" t="s">
        <v>54</v>
      </c>
      <c r="D43" s="81">
        <f>Hoja1!E24</f>
        <v>19066.7</v>
      </c>
      <c r="E43" s="69"/>
      <c r="F43" s="68"/>
      <c r="G43" s="70"/>
      <c r="H43" s="70"/>
      <c r="I43" s="70"/>
      <c r="J43" s="69">
        <f t="shared" si="1"/>
        <v>19066.7</v>
      </c>
      <c r="K43" s="17"/>
      <c r="L43">
        <v>1</v>
      </c>
    </row>
    <row r="44" spans="1:12" ht="33" customHeight="1">
      <c r="A44" s="94">
        <v>102</v>
      </c>
      <c r="B44" s="64" t="s">
        <v>58</v>
      </c>
      <c r="C44" s="64" t="s">
        <v>54</v>
      </c>
      <c r="D44" s="81">
        <f>Hoja1!E25</f>
        <v>11103.3</v>
      </c>
      <c r="E44" s="69"/>
      <c r="F44" s="106"/>
      <c r="G44" s="69"/>
      <c r="H44" s="69"/>
      <c r="I44" s="70"/>
      <c r="J44" s="95">
        <f t="shared" si="1"/>
        <v>11103.3</v>
      </c>
      <c r="K44" s="98"/>
      <c r="L44">
        <v>1</v>
      </c>
    </row>
    <row r="45" spans="1:12" ht="33" customHeight="1">
      <c r="A45" s="94">
        <v>102</v>
      </c>
      <c r="B45" s="82" t="s">
        <v>55</v>
      </c>
      <c r="C45" s="82" t="s">
        <v>54</v>
      </c>
      <c r="D45" s="81">
        <f>Hoja1!E26</f>
        <v>18020</v>
      </c>
      <c r="E45" s="69"/>
      <c r="F45" s="70"/>
      <c r="G45" s="107"/>
      <c r="H45" s="69"/>
      <c r="I45" s="69"/>
      <c r="J45" s="95">
        <f t="shared" si="1"/>
        <v>18020</v>
      </c>
      <c r="K45" s="37"/>
      <c r="L45">
        <v>1</v>
      </c>
    </row>
    <row r="46" spans="1:12" ht="33" customHeight="1">
      <c r="A46" s="63">
        <v>102</v>
      </c>
      <c r="B46" s="82" t="s">
        <v>53</v>
      </c>
      <c r="C46" s="82" t="s">
        <v>54</v>
      </c>
      <c r="D46" s="81">
        <f>Hoja1!E27</f>
        <v>17183.3</v>
      </c>
      <c r="E46" s="69"/>
      <c r="F46" s="70"/>
      <c r="G46" s="69"/>
      <c r="H46" s="70"/>
      <c r="I46" s="70"/>
      <c r="J46" s="95">
        <f t="shared" si="1"/>
        <v>17183.3</v>
      </c>
      <c r="K46" s="99"/>
      <c r="L46">
        <v>1</v>
      </c>
    </row>
    <row r="47" spans="1:12" ht="33" customHeight="1">
      <c r="A47" s="63">
        <v>102</v>
      </c>
      <c r="B47" s="75" t="s">
        <v>57</v>
      </c>
      <c r="C47" s="75" t="s">
        <v>54</v>
      </c>
      <c r="D47" s="81">
        <f>Hoja1!E28</f>
        <v>19066.7</v>
      </c>
      <c r="E47" s="69"/>
      <c r="F47" s="70"/>
      <c r="G47" s="69"/>
      <c r="H47" s="70"/>
      <c r="I47" s="70"/>
      <c r="J47" s="95">
        <f t="shared" si="1"/>
        <v>19066.7</v>
      </c>
      <c r="K47" s="99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141426.7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141426.7</v>
      </c>
      <c r="K48" s="31"/>
      <c r="L48">
        <f>SUM(L36:L47)</f>
        <v>12</v>
      </c>
    </row>
    <row r="56" spans="1:11" ht="17.25" customHeight="1">
      <c r="A56" s="3"/>
      <c r="B56" s="3"/>
      <c r="C56" s="130" t="s">
        <v>0</v>
      </c>
      <c r="D56" s="130"/>
      <c r="E56" s="130"/>
      <c r="F56" s="130"/>
      <c r="G56" s="130"/>
      <c r="H56" s="3"/>
      <c r="I56" s="3"/>
      <c r="J56" s="3"/>
      <c r="K56" s="3"/>
    </row>
    <row r="57" spans="1:11" ht="15.75" customHeight="1">
      <c r="A57" s="3"/>
      <c r="B57" s="3"/>
      <c r="C57" s="131" t="s">
        <v>1</v>
      </c>
      <c r="D57" s="131"/>
      <c r="E57" s="131"/>
      <c r="F57" s="131"/>
      <c r="G57" s="131"/>
      <c r="H57" s="3"/>
      <c r="I57" s="3"/>
      <c r="J57" s="3"/>
      <c r="K57" s="4" t="s">
        <v>51</v>
      </c>
    </row>
    <row r="58" spans="1:11" ht="18" customHeight="1">
      <c r="A58" s="3"/>
      <c r="B58" s="3"/>
      <c r="C58" s="127" t="s">
        <v>81</v>
      </c>
      <c r="D58" s="127"/>
      <c r="E58" s="127"/>
      <c r="F58" s="127"/>
      <c r="G58" s="127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28" t="s">
        <v>4</v>
      </c>
      <c r="E61" s="128"/>
      <c r="F61" s="129"/>
      <c r="G61" s="129"/>
      <c r="H61" s="129"/>
      <c r="I61" s="129"/>
      <c r="J61" s="11"/>
      <c r="K61" s="12"/>
    </row>
    <row r="62" spans="1:11" ht="15" customHeight="1">
      <c r="A62" s="13" t="s">
        <v>5</v>
      </c>
      <c r="B62" s="132" t="s">
        <v>6</v>
      </c>
      <c r="C62" s="133" t="s">
        <v>7</v>
      </c>
      <c r="D62" s="126" t="s">
        <v>8</v>
      </c>
      <c r="E62" s="124" t="s">
        <v>9</v>
      </c>
      <c r="F62" s="126" t="s">
        <v>10</v>
      </c>
      <c r="G62" s="124" t="s">
        <v>11</v>
      </c>
      <c r="H62" s="126" t="s">
        <v>9</v>
      </c>
      <c r="I62" s="125" t="s">
        <v>12</v>
      </c>
      <c r="J62" s="126" t="s">
        <v>13</v>
      </c>
      <c r="K62" s="124" t="s">
        <v>14</v>
      </c>
    </row>
    <row r="63" spans="1:11" ht="12.75">
      <c r="A63" s="15" t="s">
        <v>15</v>
      </c>
      <c r="B63" s="132"/>
      <c r="C63" s="133"/>
      <c r="D63" s="126"/>
      <c r="E63" s="124"/>
      <c r="F63" s="126"/>
      <c r="G63" s="124"/>
      <c r="H63" s="126"/>
      <c r="I63" s="125"/>
      <c r="J63" s="126"/>
      <c r="K63" s="124"/>
    </row>
    <row r="64" spans="1:11" ht="12.75">
      <c r="A64" s="13"/>
      <c r="B64" s="56"/>
      <c r="C64" s="57"/>
      <c r="D64" s="58">
        <v>7302</v>
      </c>
      <c r="E64" s="59"/>
      <c r="F64" s="58"/>
      <c r="G64" s="79"/>
      <c r="H64" s="79"/>
      <c r="I64" s="80"/>
      <c r="J64" s="58"/>
      <c r="K64" s="34"/>
    </row>
    <row r="65" spans="1:12" ht="31.5" customHeight="1">
      <c r="A65" s="63">
        <v>602</v>
      </c>
      <c r="B65" s="82" t="s">
        <v>77</v>
      </c>
      <c r="C65" s="75" t="s">
        <v>18</v>
      </c>
      <c r="D65" s="81">
        <f>Hoja1!E29</f>
        <v>13579</v>
      </c>
      <c r="E65" s="66"/>
      <c r="F65" s="67"/>
      <c r="G65" s="68"/>
      <c r="H65" s="68"/>
      <c r="I65" s="68"/>
      <c r="J65" s="69">
        <f aca="true" t="shared" si="3" ref="J65:J79">SUM(D65:E65)-SUM(F65:I65)</f>
        <v>13579</v>
      </c>
      <c r="K65" s="17"/>
      <c r="L65">
        <v>1</v>
      </c>
    </row>
    <row r="66" spans="1:12" ht="31.5" customHeight="1">
      <c r="A66" s="63">
        <v>602</v>
      </c>
      <c r="B66" s="75" t="s">
        <v>46</v>
      </c>
      <c r="C66" s="75" t="s">
        <v>18</v>
      </c>
      <c r="D66" s="81">
        <f>Hoja1!E30</f>
        <v>9300</v>
      </c>
      <c r="E66" s="69"/>
      <c r="F66" s="68"/>
      <c r="G66" s="70">
        <v>3500</v>
      </c>
      <c r="H66" s="70"/>
      <c r="I66" s="70"/>
      <c r="J66" s="69">
        <f t="shared" si="3"/>
        <v>5800</v>
      </c>
      <c r="K66" s="17"/>
      <c r="L66">
        <v>1</v>
      </c>
    </row>
    <row r="67" spans="1:12" ht="31.5" customHeight="1">
      <c r="A67" s="63">
        <v>602</v>
      </c>
      <c r="B67" s="75" t="s">
        <v>47</v>
      </c>
      <c r="C67" s="75" t="s">
        <v>18</v>
      </c>
      <c r="D67" s="81">
        <f>Hoja1!E31</f>
        <v>8580</v>
      </c>
      <c r="E67" s="69"/>
      <c r="F67" s="68"/>
      <c r="G67" s="70"/>
      <c r="H67" s="70"/>
      <c r="I67" s="70"/>
      <c r="J67" s="69">
        <f t="shared" si="3"/>
        <v>8580</v>
      </c>
      <c r="K67" s="18"/>
      <c r="L67">
        <v>1</v>
      </c>
    </row>
    <row r="68" spans="1:12" ht="31.5" customHeight="1">
      <c r="A68" s="63">
        <v>602</v>
      </c>
      <c r="B68" s="75" t="s">
        <v>48</v>
      </c>
      <c r="C68" s="75" t="s">
        <v>18</v>
      </c>
      <c r="D68" s="81">
        <f>Hoja1!E32</f>
        <v>8580</v>
      </c>
      <c r="E68" s="69"/>
      <c r="F68" s="68"/>
      <c r="G68" s="70"/>
      <c r="H68" s="70"/>
      <c r="I68" s="70"/>
      <c r="J68" s="69">
        <f t="shared" si="3"/>
        <v>8580</v>
      </c>
      <c r="K68" s="18"/>
      <c r="L68">
        <v>1</v>
      </c>
    </row>
    <row r="69" spans="1:12" ht="31.5" customHeight="1">
      <c r="A69" s="63">
        <v>602</v>
      </c>
      <c r="B69" s="82" t="s">
        <v>30</v>
      </c>
      <c r="C69" s="93" t="s">
        <v>31</v>
      </c>
      <c r="D69" s="81">
        <f>Hoja1!E33</f>
        <v>15970</v>
      </c>
      <c r="E69" s="69"/>
      <c r="F69" s="68"/>
      <c r="G69" s="70"/>
      <c r="H69" s="70"/>
      <c r="I69" s="70"/>
      <c r="J69" s="69">
        <f t="shared" si="3"/>
        <v>15970</v>
      </c>
      <c r="K69" s="18"/>
      <c r="L69">
        <v>1</v>
      </c>
    </row>
    <row r="70" spans="1:12" ht="31.5" customHeight="1">
      <c r="A70" s="63">
        <v>602</v>
      </c>
      <c r="B70" s="82" t="s">
        <v>41</v>
      </c>
      <c r="C70" s="75" t="s">
        <v>18</v>
      </c>
      <c r="D70" s="81">
        <f>Hoja1!E34</f>
        <v>14080</v>
      </c>
      <c r="E70" s="69"/>
      <c r="F70" s="69"/>
      <c r="G70" s="70"/>
      <c r="H70" s="70"/>
      <c r="I70" s="69"/>
      <c r="J70" s="69">
        <f t="shared" si="3"/>
        <v>14080</v>
      </c>
      <c r="K70" s="35"/>
      <c r="L70">
        <v>1</v>
      </c>
    </row>
    <row r="71" spans="1:12" ht="31.5" customHeight="1">
      <c r="A71" s="63">
        <v>602</v>
      </c>
      <c r="B71" s="75" t="s">
        <v>39</v>
      </c>
      <c r="C71" s="74" t="s">
        <v>18</v>
      </c>
      <c r="D71" s="81">
        <f>Hoja1!E35</f>
        <v>8580</v>
      </c>
      <c r="E71" s="69"/>
      <c r="F71" s="69"/>
      <c r="G71" s="70"/>
      <c r="H71" s="70"/>
      <c r="I71" s="69"/>
      <c r="J71" s="69">
        <f t="shared" si="3"/>
        <v>8580</v>
      </c>
      <c r="K71" s="35"/>
      <c r="L71">
        <v>1</v>
      </c>
    </row>
    <row r="72" spans="1:12" ht="31.5" customHeight="1">
      <c r="A72" s="63">
        <v>602</v>
      </c>
      <c r="B72" s="108" t="s">
        <v>67</v>
      </c>
      <c r="C72" s="75" t="s">
        <v>18</v>
      </c>
      <c r="D72" s="81">
        <f>Hoja1!E36</f>
        <v>15970</v>
      </c>
      <c r="E72" s="69"/>
      <c r="F72" s="68"/>
      <c r="G72" s="70"/>
      <c r="H72" s="70"/>
      <c r="I72" s="70"/>
      <c r="J72" s="69">
        <f t="shared" si="3"/>
        <v>15970</v>
      </c>
      <c r="K72" s="18"/>
      <c r="L72">
        <v>1</v>
      </c>
    </row>
    <row r="73" spans="1:12" ht="31.5" customHeight="1">
      <c r="A73" s="63">
        <v>602</v>
      </c>
      <c r="B73" s="75" t="s">
        <v>49</v>
      </c>
      <c r="C73" s="75" t="s">
        <v>31</v>
      </c>
      <c r="D73" s="81">
        <f>Hoja1!E37</f>
        <v>9296.7</v>
      </c>
      <c r="E73" s="69"/>
      <c r="F73" s="70"/>
      <c r="G73" s="70"/>
      <c r="H73" s="70"/>
      <c r="I73" s="70"/>
      <c r="J73" s="65">
        <f t="shared" si="3"/>
        <v>9296.7</v>
      </c>
      <c r="K73" s="37"/>
      <c r="L73">
        <v>1</v>
      </c>
    </row>
    <row r="74" spans="1:12" ht="33.75" customHeight="1">
      <c r="A74" s="63">
        <v>602</v>
      </c>
      <c r="B74" s="82" t="s">
        <v>45</v>
      </c>
      <c r="C74" s="75" t="s">
        <v>18</v>
      </c>
      <c r="D74" s="81">
        <f>Hoja1!E38</f>
        <v>14080</v>
      </c>
      <c r="E74" s="68"/>
      <c r="F74" s="67"/>
      <c r="G74" s="68"/>
      <c r="H74" s="68"/>
      <c r="I74" s="68"/>
      <c r="J74" s="65">
        <f t="shared" si="3"/>
        <v>14080</v>
      </c>
      <c r="K74" s="38"/>
      <c r="L74">
        <v>1</v>
      </c>
    </row>
    <row r="75" spans="1:12" ht="33.75" customHeight="1">
      <c r="A75" s="63">
        <v>602</v>
      </c>
      <c r="B75" s="75" t="s">
        <v>40</v>
      </c>
      <c r="C75" s="74" t="s">
        <v>18</v>
      </c>
      <c r="D75" s="81">
        <f>Hoja1!E39</f>
        <v>8580</v>
      </c>
      <c r="E75" s="68"/>
      <c r="F75" s="67"/>
      <c r="G75" s="78"/>
      <c r="H75" s="69"/>
      <c r="I75" s="68"/>
      <c r="J75" s="65">
        <f t="shared" si="3"/>
        <v>8580</v>
      </c>
      <c r="K75" s="38"/>
      <c r="L75">
        <v>1</v>
      </c>
    </row>
    <row r="76" spans="1:12" ht="33.75" customHeight="1">
      <c r="A76" s="63">
        <v>602</v>
      </c>
      <c r="B76" s="82" t="s">
        <v>42</v>
      </c>
      <c r="C76" s="75" t="s">
        <v>18</v>
      </c>
      <c r="D76" s="81">
        <f>Hoja1!E40</f>
        <v>14080</v>
      </c>
      <c r="E76" s="68"/>
      <c r="F76" s="67"/>
      <c r="G76" s="69"/>
      <c r="H76" s="68"/>
      <c r="I76" s="68"/>
      <c r="J76" s="65">
        <f t="shared" si="3"/>
        <v>14080</v>
      </c>
      <c r="K76" s="38"/>
      <c r="L76">
        <v>1</v>
      </c>
    </row>
    <row r="77" spans="1:12" ht="33.75" customHeight="1">
      <c r="A77" s="94">
        <v>602</v>
      </c>
      <c r="B77" s="82" t="s">
        <v>44</v>
      </c>
      <c r="C77" s="75" t="s">
        <v>18</v>
      </c>
      <c r="D77" s="81">
        <f>Hoja1!E41</f>
        <v>14080</v>
      </c>
      <c r="E77" s="68"/>
      <c r="F77" s="67"/>
      <c r="G77" s="69"/>
      <c r="H77" s="68"/>
      <c r="I77" s="68"/>
      <c r="J77" s="65">
        <f t="shared" si="3"/>
        <v>14080</v>
      </c>
      <c r="K77" s="38"/>
      <c r="L77">
        <v>1</v>
      </c>
    </row>
    <row r="78" spans="1:12" ht="33.75" customHeight="1">
      <c r="A78" s="63">
        <v>602</v>
      </c>
      <c r="B78" s="82" t="s">
        <v>43</v>
      </c>
      <c r="C78" s="75" t="s">
        <v>18</v>
      </c>
      <c r="D78" s="81">
        <f>Hoja1!E42</f>
        <v>14080</v>
      </c>
      <c r="E78" s="68"/>
      <c r="F78" s="67"/>
      <c r="G78" s="69"/>
      <c r="H78" s="68"/>
      <c r="I78" s="68"/>
      <c r="J78" s="65">
        <f t="shared" si="3"/>
        <v>14080</v>
      </c>
      <c r="K78" s="38"/>
      <c r="L78">
        <v>1</v>
      </c>
    </row>
    <row r="79" spans="1:12" ht="27.75" customHeight="1" thickBot="1">
      <c r="A79" s="63">
        <v>602</v>
      </c>
      <c r="B79" s="82" t="s">
        <v>76</v>
      </c>
      <c r="C79" s="75" t="s">
        <v>18</v>
      </c>
      <c r="D79" s="81">
        <f>Hoja1!E43</f>
        <v>13795</v>
      </c>
      <c r="E79" s="76"/>
      <c r="F79" s="77"/>
      <c r="G79" s="78"/>
      <c r="H79" s="78"/>
      <c r="I79" s="78"/>
      <c r="J79" s="78">
        <f t="shared" si="3"/>
        <v>13795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182630.7</v>
      </c>
      <c r="E80" s="41">
        <f>SUM(E66:E76)</f>
        <v>0</v>
      </c>
      <c r="F80" s="42">
        <f>SUM(F66:F76)</f>
        <v>0</v>
      </c>
      <c r="G80" s="42">
        <f>SUM(G65:G79)</f>
        <v>3500</v>
      </c>
      <c r="H80" s="42">
        <f>SUM(H66:H76)</f>
        <v>0</v>
      </c>
      <c r="I80" s="42">
        <f>SUM(I66:I76)</f>
        <v>0</v>
      </c>
      <c r="J80" s="40">
        <f>SUM(J65:J79)</f>
        <v>179130.7</v>
      </c>
      <c r="K80" s="39"/>
      <c r="L80">
        <f>SUM(L65:L79)</f>
        <v>15</v>
      </c>
    </row>
    <row r="83" spans="1:11" ht="13.5" thickBot="1">
      <c r="A83" s="3"/>
      <c r="B83" s="3"/>
      <c r="C83" s="130" t="s">
        <v>0</v>
      </c>
      <c r="D83" s="130"/>
      <c r="E83" s="130"/>
      <c r="F83" s="130"/>
      <c r="G83" s="130"/>
      <c r="H83" s="3"/>
      <c r="I83" s="3"/>
      <c r="J83" s="3"/>
      <c r="K83" s="3"/>
    </row>
    <row r="84" spans="1:11" ht="13.5" thickBot="1">
      <c r="A84" s="3"/>
      <c r="B84" s="3"/>
      <c r="C84" s="131" t="s">
        <v>1</v>
      </c>
      <c r="D84" s="131"/>
      <c r="E84" s="131"/>
      <c r="F84" s="131"/>
      <c r="G84" s="131"/>
      <c r="H84" s="3"/>
      <c r="I84" s="3"/>
      <c r="J84" s="3"/>
      <c r="K84" s="4" t="s">
        <v>74</v>
      </c>
    </row>
    <row r="85" spans="1:11" ht="12.75">
      <c r="A85" s="3"/>
      <c r="B85" s="3"/>
      <c r="C85" s="127" t="s">
        <v>81</v>
      </c>
      <c r="D85" s="127"/>
      <c r="E85" s="127"/>
      <c r="F85" s="127"/>
      <c r="G85" s="127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28" t="s">
        <v>4</v>
      </c>
      <c r="E89" s="128"/>
      <c r="F89" s="129"/>
      <c r="G89" s="129"/>
      <c r="H89" s="129"/>
      <c r="I89" s="129"/>
      <c r="J89" s="11"/>
      <c r="K89" s="12"/>
    </row>
    <row r="90" spans="1:11" ht="13.5" thickBot="1">
      <c r="A90" s="13" t="s">
        <v>5</v>
      </c>
      <c r="B90" s="132" t="s">
        <v>6</v>
      </c>
      <c r="C90" s="133" t="s">
        <v>7</v>
      </c>
      <c r="D90" s="126" t="s">
        <v>8</v>
      </c>
      <c r="E90" s="124" t="s">
        <v>9</v>
      </c>
      <c r="F90" s="126" t="s">
        <v>10</v>
      </c>
      <c r="G90" s="124" t="s">
        <v>11</v>
      </c>
      <c r="H90" s="126" t="s">
        <v>9</v>
      </c>
      <c r="I90" s="125" t="s">
        <v>12</v>
      </c>
      <c r="J90" s="126" t="s">
        <v>13</v>
      </c>
      <c r="K90" s="124" t="s">
        <v>14</v>
      </c>
    </row>
    <row r="91" spans="1:11" ht="13.5" thickBot="1">
      <c r="A91" s="55" t="s">
        <v>15</v>
      </c>
      <c r="B91" s="136"/>
      <c r="C91" s="137"/>
      <c r="D91" s="138"/>
      <c r="E91" s="139"/>
      <c r="F91" s="138"/>
      <c r="G91" s="139"/>
      <c r="H91" s="138"/>
      <c r="I91" s="141"/>
      <c r="J91" s="138"/>
      <c r="K91" s="124"/>
    </row>
    <row r="92" spans="1:11" ht="12.75">
      <c r="A92" s="60"/>
      <c r="B92" s="61"/>
      <c r="C92" s="61"/>
      <c r="D92" s="62">
        <v>7302</v>
      </c>
      <c r="E92" s="62"/>
      <c r="F92" s="62"/>
      <c r="G92" s="62"/>
      <c r="H92" s="62"/>
      <c r="I92" s="62"/>
      <c r="J92" s="62"/>
      <c r="K92" s="34"/>
    </row>
    <row r="93" spans="1:12" ht="33.75" customHeight="1">
      <c r="A93" s="63">
        <v>602</v>
      </c>
      <c r="B93" s="93" t="s">
        <v>50</v>
      </c>
      <c r="C93" s="93" t="s">
        <v>27</v>
      </c>
      <c r="D93" s="81">
        <f>Hoja1!E44</f>
        <v>4290</v>
      </c>
      <c r="E93" s="66"/>
      <c r="F93" s="67"/>
      <c r="G93" s="68"/>
      <c r="H93" s="68"/>
      <c r="I93" s="68"/>
      <c r="J93" s="69">
        <f>SUM(D93:E93)-SUM(F93:I93)</f>
        <v>4290</v>
      </c>
      <c r="K93" s="17"/>
      <c r="L93">
        <v>1</v>
      </c>
    </row>
    <row r="94" spans="1:12" ht="33.75" customHeight="1">
      <c r="A94" s="63">
        <v>602</v>
      </c>
      <c r="B94" s="82" t="s">
        <v>33</v>
      </c>
      <c r="C94" s="93" t="s">
        <v>27</v>
      </c>
      <c r="D94" s="81">
        <f>Hoja1!E45</f>
        <v>1439</v>
      </c>
      <c r="E94" s="69"/>
      <c r="F94" s="68"/>
      <c r="G94" s="70"/>
      <c r="H94" s="70"/>
      <c r="I94" s="70"/>
      <c r="J94" s="69">
        <f>SUM(D94:E94)-SUM(F94:I94)</f>
        <v>1439</v>
      </c>
      <c r="K94" s="17"/>
      <c r="L94">
        <v>1</v>
      </c>
    </row>
    <row r="95" spans="1:12" ht="33.75" customHeight="1">
      <c r="A95" s="63">
        <v>602</v>
      </c>
      <c r="B95" s="75" t="s">
        <v>60</v>
      </c>
      <c r="C95" s="82" t="s">
        <v>54</v>
      </c>
      <c r="D95" s="81">
        <f>Hoja1!E46</f>
        <v>13573.3</v>
      </c>
      <c r="E95" s="69"/>
      <c r="F95" s="68"/>
      <c r="G95" s="70"/>
      <c r="H95" s="70"/>
      <c r="I95" s="70"/>
      <c r="J95" s="69">
        <f>SUM(D95:E95)-SUM(F95:I95)</f>
        <v>13573.3</v>
      </c>
      <c r="K95" s="17"/>
      <c r="L95">
        <v>1</v>
      </c>
    </row>
    <row r="96" spans="1:12" ht="33.75" customHeight="1">
      <c r="A96" s="63">
        <v>602</v>
      </c>
      <c r="B96" s="93" t="s">
        <v>61</v>
      </c>
      <c r="C96" s="75" t="s">
        <v>54</v>
      </c>
      <c r="D96" s="81">
        <f>Hoja1!E47</f>
        <v>15970</v>
      </c>
      <c r="E96" s="69"/>
      <c r="F96" s="68"/>
      <c r="G96" s="70"/>
      <c r="H96" s="70"/>
      <c r="I96" s="70"/>
      <c r="J96" s="69">
        <f>SUM(D96:E96)-SUM(F96:I96)</f>
        <v>15970</v>
      </c>
      <c r="K96" s="17"/>
      <c r="L96">
        <v>1</v>
      </c>
    </row>
    <row r="97" spans="3:10" ht="12.75">
      <c r="C97" s="110" t="s">
        <v>35</v>
      </c>
      <c r="D97" s="111">
        <f aca="true" t="shared" si="4" ref="D97:J97">SUM(D93:D96)</f>
        <v>35272.3</v>
      </c>
      <c r="E97" s="111">
        <f t="shared" si="4"/>
        <v>0</v>
      </c>
      <c r="F97" s="111">
        <f t="shared" si="4"/>
        <v>0</v>
      </c>
      <c r="G97" s="111">
        <f t="shared" si="4"/>
        <v>0</v>
      </c>
      <c r="H97" s="111">
        <f t="shared" si="4"/>
        <v>0</v>
      </c>
      <c r="I97" s="111">
        <f t="shared" si="4"/>
        <v>0</v>
      </c>
      <c r="J97" s="111">
        <f t="shared" si="4"/>
        <v>35272.3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456838.2</v>
      </c>
      <c r="E99" s="43">
        <f t="shared" si="5"/>
        <v>0</v>
      </c>
      <c r="F99" s="43">
        <f t="shared" si="5"/>
        <v>0</v>
      </c>
      <c r="G99" s="43">
        <f t="shared" si="5"/>
        <v>3500</v>
      </c>
      <c r="H99" s="43">
        <f t="shared" si="5"/>
        <v>0</v>
      </c>
      <c r="I99" s="43">
        <f t="shared" si="5"/>
        <v>0</v>
      </c>
      <c r="J99" s="43">
        <f t="shared" si="5"/>
        <v>453338.2</v>
      </c>
      <c r="L99" s="83">
        <f>L25+L48+L80+L98</f>
        <v>46</v>
      </c>
    </row>
    <row r="101" ht="12.75">
      <c r="G101" s="11"/>
    </row>
    <row r="102" spans="7:8" ht="12.75">
      <c r="G102" s="1" t="s">
        <v>68</v>
      </c>
      <c r="H102" s="1" t="s">
        <v>69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70</v>
      </c>
      <c r="C112" s="46">
        <f>D25+D36+D37+D38+D39</f>
        <v>112188.49999999999</v>
      </c>
    </row>
    <row r="113" spans="2:3" ht="12.75">
      <c r="B113" s="47" t="s">
        <v>71</v>
      </c>
      <c r="C113" s="48">
        <f>D80+D93+D94</f>
        <v>188359.7</v>
      </c>
    </row>
    <row r="114" spans="2:3" ht="12.75">
      <c r="B114" s="49" t="s">
        <v>72</v>
      </c>
      <c r="C114" s="50">
        <f>D40+D41+D42+D43+D44+D45+D46+D47</f>
        <v>126746.7</v>
      </c>
    </row>
    <row r="115" spans="2:3" ht="12.75">
      <c r="B115" s="51" t="s">
        <v>73</v>
      </c>
      <c r="C115" s="52">
        <f>D95+D96</f>
        <v>29543.3</v>
      </c>
    </row>
    <row r="117" spans="3:10" ht="12.75">
      <c r="C117" s="53">
        <f>SUM(C112:C116)</f>
        <v>456838.2</v>
      </c>
      <c r="E117" s="71"/>
      <c r="J117" s="54">
        <f>C117-I99</f>
        <v>456838.2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3">
      <selection activeCell="C30" sqref="C30"/>
    </sheetView>
  </sheetViews>
  <sheetFormatPr defaultColWidth="11.421875" defaultRowHeight="12.75"/>
  <cols>
    <col min="1" max="1" width="24.28125" style="0" customWidth="1"/>
    <col min="2" max="2" width="17.57421875" style="0" customWidth="1"/>
    <col min="4" max="4" width="13.140625" style="0" customWidth="1"/>
    <col min="5" max="5" width="12.28125" style="0" customWidth="1"/>
  </cols>
  <sheetData>
    <row r="1" spans="1:5" ht="48" customHeight="1">
      <c r="A1" s="114" t="s">
        <v>78</v>
      </c>
      <c r="B1" s="115" t="s">
        <v>7</v>
      </c>
      <c r="C1" s="113" t="s">
        <v>79</v>
      </c>
      <c r="D1" s="116" t="s">
        <v>80</v>
      </c>
      <c r="E1" s="116" t="s">
        <v>80</v>
      </c>
    </row>
    <row r="2" spans="1:5" ht="12.75">
      <c r="A2" s="82" t="s">
        <v>21</v>
      </c>
      <c r="B2" s="75" t="s">
        <v>18</v>
      </c>
      <c r="C2" s="81">
        <v>2471</v>
      </c>
      <c r="D2" s="122">
        <f>C2/15*50</f>
        <v>8236.666666666666</v>
      </c>
      <c r="E2" s="122">
        <f>ROUND(D2,1)</f>
        <v>8236.7</v>
      </c>
    </row>
    <row r="3" spans="1:5" ht="12.75">
      <c r="A3" s="64" t="s">
        <v>52</v>
      </c>
      <c r="B3" s="75" t="s">
        <v>18</v>
      </c>
      <c r="C3" s="81">
        <v>1561</v>
      </c>
      <c r="D3" s="122">
        <f aca="true" t="shared" si="0" ref="D3:D47">C3/15*50</f>
        <v>5203.333333333333</v>
      </c>
      <c r="E3" s="122">
        <f aca="true" t="shared" si="1" ref="E3:E47">ROUND(D3,1)</f>
        <v>5203.3</v>
      </c>
    </row>
    <row r="4" spans="1:5" ht="12.75">
      <c r="A4" s="75" t="s">
        <v>38</v>
      </c>
      <c r="B4" s="74" t="s">
        <v>18</v>
      </c>
      <c r="C4" s="81">
        <v>1561</v>
      </c>
      <c r="D4" s="122">
        <f t="shared" si="0"/>
        <v>5203.333333333333</v>
      </c>
      <c r="E4" s="122">
        <f t="shared" si="1"/>
        <v>5203.3</v>
      </c>
    </row>
    <row r="5" spans="1:5" ht="12.75">
      <c r="A5" s="82" t="s">
        <v>19</v>
      </c>
      <c r="B5" s="75" t="s">
        <v>18</v>
      </c>
      <c r="C5" s="81">
        <v>2045</v>
      </c>
      <c r="D5" s="122">
        <f t="shared" si="0"/>
        <v>6816.666666666667</v>
      </c>
      <c r="E5" s="122">
        <f t="shared" si="1"/>
        <v>6816.7</v>
      </c>
    </row>
    <row r="6" spans="1:5" ht="12.75">
      <c r="A6" s="82" t="s">
        <v>17</v>
      </c>
      <c r="B6" s="82" t="s">
        <v>18</v>
      </c>
      <c r="C6" s="81">
        <v>1379</v>
      </c>
      <c r="D6" s="122">
        <f t="shared" si="0"/>
        <v>4596.666666666667</v>
      </c>
      <c r="E6" s="122">
        <f t="shared" si="1"/>
        <v>4596.7</v>
      </c>
    </row>
    <row r="7" spans="1:5" ht="12.75">
      <c r="A7" s="82" t="s">
        <v>25</v>
      </c>
      <c r="B7" s="82" t="s">
        <v>18</v>
      </c>
      <c r="C7" s="81">
        <v>2082</v>
      </c>
      <c r="D7" s="122">
        <f t="shared" si="0"/>
        <v>6940.000000000001</v>
      </c>
      <c r="E7" s="122">
        <f t="shared" si="1"/>
        <v>6940</v>
      </c>
    </row>
    <row r="8" spans="1:5" ht="12.75">
      <c r="A8" s="82" t="s">
        <v>32</v>
      </c>
      <c r="B8" s="93" t="s">
        <v>31</v>
      </c>
      <c r="C8" s="81">
        <v>2385</v>
      </c>
      <c r="D8" s="122">
        <f t="shared" si="0"/>
        <v>7950</v>
      </c>
      <c r="E8" s="122">
        <f t="shared" si="1"/>
        <v>7950</v>
      </c>
    </row>
    <row r="9" spans="1:5" ht="12.75">
      <c r="A9" s="75" t="s">
        <v>28</v>
      </c>
      <c r="B9" s="74" t="s">
        <v>18</v>
      </c>
      <c r="C9" s="81">
        <v>1639</v>
      </c>
      <c r="D9" s="122">
        <f t="shared" si="0"/>
        <v>5463.333333333333</v>
      </c>
      <c r="E9" s="122">
        <f t="shared" si="1"/>
        <v>5463.3</v>
      </c>
    </row>
    <row r="10" spans="1:5" ht="12.75">
      <c r="A10" s="82" t="s">
        <v>22</v>
      </c>
      <c r="B10" s="75" t="s">
        <v>18</v>
      </c>
      <c r="C10" s="81">
        <v>2471</v>
      </c>
      <c r="D10" s="122">
        <f t="shared" si="0"/>
        <v>8236.666666666666</v>
      </c>
      <c r="E10" s="122">
        <f t="shared" si="1"/>
        <v>8236.7</v>
      </c>
    </row>
    <row r="11" spans="1:5" ht="12.75">
      <c r="A11" s="93" t="s">
        <v>65</v>
      </c>
      <c r="B11" s="75" t="s">
        <v>18</v>
      </c>
      <c r="C11" s="81">
        <v>1718</v>
      </c>
      <c r="D11" s="122">
        <f t="shared" si="0"/>
        <v>5726.666666666667</v>
      </c>
      <c r="E11" s="122">
        <f t="shared" si="1"/>
        <v>5726.7</v>
      </c>
    </row>
    <row r="12" spans="1:5" ht="12.75">
      <c r="A12" s="82" t="s">
        <v>20</v>
      </c>
      <c r="B12" s="75" t="s">
        <v>18</v>
      </c>
      <c r="C12" s="81">
        <v>2474</v>
      </c>
      <c r="D12" s="122">
        <f t="shared" si="0"/>
        <v>8246.666666666666</v>
      </c>
      <c r="E12" s="122">
        <f t="shared" si="1"/>
        <v>8246.7</v>
      </c>
    </row>
    <row r="13" spans="1:5" ht="12.75">
      <c r="A13" s="82" t="s">
        <v>23</v>
      </c>
      <c r="B13" s="75" t="s">
        <v>18</v>
      </c>
      <c r="C13" s="81">
        <v>2474</v>
      </c>
      <c r="D13" s="122">
        <f t="shared" si="0"/>
        <v>8246.666666666666</v>
      </c>
      <c r="E13" s="122">
        <f t="shared" si="1"/>
        <v>8246.7</v>
      </c>
    </row>
    <row r="14" spans="1:5" ht="12.75">
      <c r="A14" s="74" t="s">
        <v>24</v>
      </c>
      <c r="B14" s="74" t="s">
        <v>18</v>
      </c>
      <c r="C14" s="81">
        <v>3243</v>
      </c>
      <c r="D14" s="122">
        <f t="shared" si="0"/>
        <v>10810</v>
      </c>
      <c r="E14" s="122">
        <f t="shared" si="1"/>
        <v>10810</v>
      </c>
    </row>
    <row r="15" spans="1:5" ht="12.75">
      <c r="A15" s="93" t="s">
        <v>66</v>
      </c>
      <c r="B15" s="93" t="s">
        <v>27</v>
      </c>
      <c r="C15" s="81">
        <v>1235</v>
      </c>
      <c r="D15" s="122">
        <f t="shared" si="0"/>
        <v>4116.666666666666</v>
      </c>
      <c r="E15" s="122">
        <f t="shared" si="1"/>
        <v>4116.7</v>
      </c>
    </row>
    <row r="16" spans="1:5" ht="12.75">
      <c r="A16" s="117" t="s">
        <v>34</v>
      </c>
      <c r="B16" s="118" t="s">
        <v>27</v>
      </c>
      <c r="C16" s="119">
        <v>1633</v>
      </c>
      <c r="D16" s="123">
        <v>1715</v>
      </c>
      <c r="E16" s="123">
        <f t="shared" si="1"/>
        <v>1715</v>
      </c>
    </row>
    <row r="17" spans="1:5" ht="12.75">
      <c r="A17" s="93" t="s">
        <v>62</v>
      </c>
      <c r="B17" s="93" t="s">
        <v>27</v>
      </c>
      <c r="C17" s="81">
        <v>1234</v>
      </c>
      <c r="D17" s="122">
        <f t="shared" si="0"/>
        <v>4113.333333333333</v>
      </c>
      <c r="E17" s="122">
        <f t="shared" si="1"/>
        <v>4113.3</v>
      </c>
    </row>
    <row r="18" spans="1:5" ht="12.75">
      <c r="A18" s="82" t="s">
        <v>29</v>
      </c>
      <c r="B18" s="93" t="s">
        <v>27</v>
      </c>
      <c r="C18" s="81">
        <v>965</v>
      </c>
      <c r="D18" s="122">
        <f t="shared" si="0"/>
        <v>3216.6666666666665</v>
      </c>
      <c r="E18" s="122">
        <f t="shared" si="1"/>
        <v>3216.7</v>
      </c>
    </row>
    <row r="19" spans="1:5" ht="12.75">
      <c r="A19" s="93" t="s">
        <v>64</v>
      </c>
      <c r="B19" s="93" t="s">
        <v>27</v>
      </c>
      <c r="C19" s="81">
        <v>1430</v>
      </c>
      <c r="D19" s="122">
        <f t="shared" si="0"/>
        <v>4766.666666666666</v>
      </c>
      <c r="E19" s="122">
        <f t="shared" si="1"/>
        <v>4766.7</v>
      </c>
    </row>
    <row r="20" spans="1:5" ht="12.75">
      <c r="A20" s="74" t="s">
        <v>26</v>
      </c>
      <c r="B20" s="93" t="s">
        <v>27</v>
      </c>
      <c r="C20" s="81">
        <v>775</v>
      </c>
      <c r="D20" s="122">
        <f t="shared" si="0"/>
        <v>2583.333333333333</v>
      </c>
      <c r="E20" s="122">
        <f t="shared" si="1"/>
        <v>2583.3</v>
      </c>
    </row>
    <row r="21" spans="1:5" ht="12.75">
      <c r="A21" s="93" t="s">
        <v>63</v>
      </c>
      <c r="B21" s="93" t="s">
        <v>54</v>
      </c>
      <c r="C21" s="81">
        <v>3614</v>
      </c>
      <c r="D21" s="122">
        <f t="shared" si="0"/>
        <v>12046.666666666666</v>
      </c>
      <c r="E21" s="122">
        <f t="shared" si="1"/>
        <v>12046.7</v>
      </c>
    </row>
    <row r="22" spans="1:5" ht="12.75">
      <c r="A22" s="64" t="s">
        <v>59</v>
      </c>
      <c r="B22" s="64" t="s">
        <v>54</v>
      </c>
      <c r="C22" s="81">
        <v>5948</v>
      </c>
      <c r="D22" s="122">
        <f t="shared" si="0"/>
        <v>19826.666666666668</v>
      </c>
      <c r="E22" s="122">
        <f t="shared" si="1"/>
        <v>19826.7</v>
      </c>
    </row>
    <row r="23" spans="1:5" ht="12.75">
      <c r="A23" s="121" t="s">
        <v>75</v>
      </c>
      <c r="B23" s="120" t="s">
        <v>54</v>
      </c>
      <c r="C23" s="119">
        <v>3130</v>
      </c>
      <c r="D23" s="123">
        <f t="shared" si="0"/>
        <v>10433.333333333332</v>
      </c>
      <c r="E23" s="123">
        <f t="shared" si="1"/>
        <v>10433.3</v>
      </c>
    </row>
    <row r="24" spans="1:5" ht="12.75">
      <c r="A24" s="75" t="s">
        <v>56</v>
      </c>
      <c r="B24" s="75" t="s">
        <v>54</v>
      </c>
      <c r="C24" s="81">
        <v>5720</v>
      </c>
      <c r="D24" s="122">
        <f t="shared" si="0"/>
        <v>19066.666666666664</v>
      </c>
      <c r="E24" s="122">
        <f t="shared" si="1"/>
        <v>19066.7</v>
      </c>
    </row>
    <row r="25" spans="1:5" ht="12.75">
      <c r="A25" s="64" t="s">
        <v>58</v>
      </c>
      <c r="B25" s="64" t="s">
        <v>54</v>
      </c>
      <c r="C25" s="81">
        <v>3331</v>
      </c>
      <c r="D25" s="122">
        <f t="shared" si="0"/>
        <v>11103.333333333334</v>
      </c>
      <c r="E25" s="122">
        <f t="shared" si="1"/>
        <v>11103.3</v>
      </c>
    </row>
    <row r="26" spans="1:5" ht="12.75">
      <c r="A26" s="82" t="s">
        <v>55</v>
      </c>
      <c r="B26" s="82" t="s">
        <v>54</v>
      </c>
      <c r="C26" s="81">
        <v>5406</v>
      </c>
      <c r="D26" s="122">
        <f t="shared" si="0"/>
        <v>18020</v>
      </c>
      <c r="E26" s="122">
        <f t="shared" si="1"/>
        <v>18020</v>
      </c>
    </row>
    <row r="27" spans="1:5" ht="12.75">
      <c r="A27" s="82" t="s">
        <v>53</v>
      </c>
      <c r="B27" s="82" t="s">
        <v>54</v>
      </c>
      <c r="C27" s="81">
        <v>5155</v>
      </c>
      <c r="D27" s="122">
        <f t="shared" si="0"/>
        <v>17183.333333333336</v>
      </c>
      <c r="E27" s="122">
        <f t="shared" si="1"/>
        <v>17183.3</v>
      </c>
    </row>
    <row r="28" spans="1:5" ht="12.75">
      <c r="A28" s="75" t="s">
        <v>57</v>
      </c>
      <c r="B28" s="75" t="s">
        <v>54</v>
      </c>
      <c r="C28" s="81">
        <v>5720</v>
      </c>
      <c r="D28" s="122">
        <f t="shared" si="0"/>
        <v>19066.666666666664</v>
      </c>
      <c r="E28" s="122">
        <f t="shared" si="1"/>
        <v>19066.7</v>
      </c>
    </row>
    <row r="29" spans="1:5" ht="12.75">
      <c r="A29" s="117" t="s">
        <v>77</v>
      </c>
      <c r="B29" s="120" t="s">
        <v>18</v>
      </c>
      <c r="C29" s="119">
        <v>2574</v>
      </c>
      <c r="D29" s="123">
        <v>13579</v>
      </c>
      <c r="E29" s="123">
        <f t="shared" si="1"/>
        <v>13579</v>
      </c>
    </row>
    <row r="30" spans="1:5" ht="12.75">
      <c r="A30" s="75" t="s">
        <v>46</v>
      </c>
      <c r="B30" s="75" t="s">
        <v>18</v>
      </c>
      <c r="C30" s="81">
        <v>2790</v>
      </c>
      <c r="D30" s="122">
        <f t="shared" si="0"/>
        <v>9300</v>
      </c>
      <c r="E30" s="122">
        <f t="shared" si="1"/>
        <v>9300</v>
      </c>
    </row>
    <row r="31" spans="1:5" ht="12.75">
      <c r="A31" s="75" t="s">
        <v>47</v>
      </c>
      <c r="B31" s="75" t="s">
        <v>18</v>
      </c>
      <c r="C31" s="81">
        <v>2574</v>
      </c>
      <c r="D31" s="122">
        <f t="shared" si="0"/>
        <v>8580</v>
      </c>
      <c r="E31" s="122">
        <f t="shared" si="1"/>
        <v>8580</v>
      </c>
    </row>
    <row r="32" spans="1:5" ht="12.75">
      <c r="A32" s="75" t="s">
        <v>48</v>
      </c>
      <c r="B32" s="75" t="s">
        <v>18</v>
      </c>
      <c r="C32" s="81">
        <v>2574</v>
      </c>
      <c r="D32" s="122">
        <f t="shared" si="0"/>
        <v>8580</v>
      </c>
      <c r="E32" s="122">
        <f t="shared" si="1"/>
        <v>8580</v>
      </c>
    </row>
    <row r="33" spans="1:5" ht="12.75">
      <c r="A33" s="82" t="s">
        <v>30</v>
      </c>
      <c r="B33" s="93" t="s">
        <v>31</v>
      </c>
      <c r="C33" s="81">
        <v>4791</v>
      </c>
      <c r="D33" s="122">
        <f t="shared" si="0"/>
        <v>15969.999999999998</v>
      </c>
      <c r="E33" s="122">
        <f t="shared" si="1"/>
        <v>15970</v>
      </c>
    </row>
    <row r="34" spans="1:5" ht="12.75">
      <c r="A34" s="82" t="s">
        <v>41</v>
      </c>
      <c r="B34" s="75" t="s">
        <v>18</v>
      </c>
      <c r="C34" s="81">
        <v>4224</v>
      </c>
      <c r="D34" s="122">
        <f t="shared" si="0"/>
        <v>14080.000000000002</v>
      </c>
      <c r="E34" s="122">
        <f t="shared" si="1"/>
        <v>14080</v>
      </c>
    </row>
    <row r="35" spans="1:5" ht="12.75">
      <c r="A35" s="75" t="s">
        <v>39</v>
      </c>
      <c r="B35" s="74" t="s">
        <v>18</v>
      </c>
      <c r="C35" s="81">
        <v>2574</v>
      </c>
      <c r="D35" s="122">
        <f t="shared" si="0"/>
        <v>8580</v>
      </c>
      <c r="E35" s="122">
        <f t="shared" si="1"/>
        <v>8580</v>
      </c>
    </row>
    <row r="36" spans="1:5" ht="12.75">
      <c r="A36" s="108" t="s">
        <v>67</v>
      </c>
      <c r="B36" s="75" t="s">
        <v>18</v>
      </c>
      <c r="C36" s="109">
        <v>4791</v>
      </c>
      <c r="D36" s="122">
        <f t="shared" si="0"/>
        <v>15969.999999999998</v>
      </c>
      <c r="E36" s="122">
        <f t="shared" si="1"/>
        <v>15970</v>
      </c>
    </row>
    <row r="37" spans="1:5" ht="12.75">
      <c r="A37" s="75" t="s">
        <v>49</v>
      </c>
      <c r="B37" s="75" t="s">
        <v>31</v>
      </c>
      <c r="C37" s="81">
        <v>2789</v>
      </c>
      <c r="D37" s="122">
        <f t="shared" si="0"/>
        <v>9296.666666666666</v>
      </c>
      <c r="E37" s="122">
        <f t="shared" si="1"/>
        <v>9296.7</v>
      </c>
    </row>
    <row r="38" spans="1:5" ht="12.75">
      <c r="A38" s="82" t="s">
        <v>45</v>
      </c>
      <c r="B38" s="75" t="s">
        <v>18</v>
      </c>
      <c r="C38" s="81">
        <v>4224</v>
      </c>
      <c r="D38" s="122">
        <f t="shared" si="0"/>
        <v>14080.000000000002</v>
      </c>
      <c r="E38" s="122">
        <f t="shared" si="1"/>
        <v>14080</v>
      </c>
    </row>
    <row r="39" spans="1:5" ht="12.75">
      <c r="A39" s="75" t="s">
        <v>40</v>
      </c>
      <c r="B39" s="74" t="s">
        <v>18</v>
      </c>
      <c r="C39" s="81">
        <v>2574</v>
      </c>
      <c r="D39" s="122">
        <f t="shared" si="0"/>
        <v>8580</v>
      </c>
      <c r="E39" s="122">
        <f t="shared" si="1"/>
        <v>8580</v>
      </c>
    </row>
    <row r="40" spans="1:5" ht="12.75">
      <c r="A40" s="82" t="s">
        <v>42</v>
      </c>
      <c r="B40" s="75" t="s">
        <v>18</v>
      </c>
      <c r="C40" s="81">
        <v>4224</v>
      </c>
      <c r="D40" s="122">
        <f t="shared" si="0"/>
        <v>14080.000000000002</v>
      </c>
      <c r="E40" s="122">
        <f t="shared" si="1"/>
        <v>14080</v>
      </c>
    </row>
    <row r="41" spans="1:5" ht="12.75">
      <c r="A41" s="82" t="s">
        <v>44</v>
      </c>
      <c r="B41" s="75" t="s">
        <v>18</v>
      </c>
      <c r="C41" s="81">
        <v>4224</v>
      </c>
      <c r="D41" s="122">
        <f t="shared" si="0"/>
        <v>14080.000000000002</v>
      </c>
      <c r="E41" s="122">
        <f t="shared" si="1"/>
        <v>14080</v>
      </c>
    </row>
    <row r="42" spans="1:5" ht="12.75">
      <c r="A42" s="82" t="s">
        <v>43</v>
      </c>
      <c r="B42" s="75" t="s">
        <v>18</v>
      </c>
      <c r="C42" s="81">
        <v>4224</v>
      </c>
      <c r="D42" s="122">
        <f t="shared" si="0"/>
        <v>14080.000000000002</v>
      </c>
      <c r="E42" s="122">
        <f t="shared" si="1"/>
        <v>14080</v>
      </c>
    </row>
    <row r="43" spans="1:5" ht="12.75">
      <c r="A43" s="117" t="s">
        <v>76</v>
      </c>
      <c r="B43" s="120" t="s">
        <v>18</v>
      </c>
      <c r="C43" s="119">
        <v>3089</v>
      </c>
      <c r="D43" s="123">
        <v>13795</v>
      </c>
      <c r="E43" s="123">
        <f t="shared" si="1"/>
        <v>13795</v>
      </c>
    </row>
    <row r="44" spans="1:5" ht="12.75">
      <c r="A44" s="93" t="s">
        <v>50</v>
      </c>
      <c r="B44" s="93" t="s">
        <v>27</v>
      </c>
      <c r="C44" s="81">
        <v>1287</v>
      </c>
      <c r="D44" s="122">
        <f t="shared" si="0"/>
        <v>4290</v>
      </c>
      <c r="E44" s="122">
        <f t="shared" si="1"/>
        <v>4290</v>
      </c>
    </row>
    <row r="45" spans="1:5" ht="12.75">
      <c r="A45" s="117" t="s">
        <v>33</v>
      </c>
      <c r="B45" s="118" t="s">
        <v>27</v>
      </c>
      <c r="C45" s="119">
        <v>1287</v>
      </c>
      <c r="D45" s="123">
        <v>1439</v>
      </c>
      <c r="E45" s="123">
        <f t="shared" si="1"/>
        <v>1439</v>
      </c>
    </row>
    <row r="46" spans="1:5" ht="12.75">
      <c r="A46" s="75" t="s">
        <v>60</v>
      </c>
      <c r="B46" s="82" t="s">
        <v>54</v>
      </c>
      <c r="C46" s="81">
        <v>4072</v>
      </c>
      <c r="D46" s="122">
        <f t="shared" si="0"/>
        <v>13573.333333333332</v>
      </c>
      <c r="E46" s="122">
        <f t="shared" si="1"/>
        <v>13573.3</v>
      </c>
    </row>
    <row r="47" spans="1:5" ht="12.75">
      <c r="A47" s="93" t="s">
        <v>61</v>
      </c>
      <c r="B47" s="75" t="s">
        <v>54</v>
      </c>
      <c r="C47" s="81">
        <v>4791</v>
      </c>
      <c r="D47" s="122">
        <f t="shared" si="0"/>
        <v>15969.999999999998</v>
      </c>
      <c r="E47" s="122">
        <f t="shared" si="1"/>
        <v>15970</v>
      </c>
    </row>
    <row r="49" spans="3:5" ht="12.75">
      <c r="C49" s="112">
        <f>SUM(C2:C48)</f>
        <v>136476</v>
      </c>
      <c r="D49" s="112">
        <f>SUM(D2:D48)</f>
        <v>456838</v>
      </c>
      <c r="E49" s="112">
        <f>SUM(E2:E48)</f>
        <v>456838.19999999995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2015-01-05T16:56:07Z</cp:lastPrinted>
  <dcterms:created xsi:type="dcterms:W3CDTF">2014-09-04T19:53:31Z</dcterms:created>
  <dcterms:modified xsi:type="dcterms:W3CDTF">2015-01-05T16:56:14Z</dcterms:modified>
  <cp:category/>
  <cp:version/>
  <cp:contentType/>
  <cp:contentStatus/>
</cp:coreProperties>
</file>